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\Documents\Lecture_Notes_Aug_2020\ARU MBA\Project Mgt\Lecture Slides\Online MBA 2020\Session 3\"/>
    </mc:Choice>
  </mc:AlternateContent>
  <xr:revisionPtr revIDLastSave="0" documentId="13_ncr:1_{B3AC0B72-F52F-45D3-88CC-6DC70F2974E8}" xr6:coauthVersionLast="47" xr6:coauthVersionMax="47" xr10:uidLastSave="{00000000-0000-0000-0000-000000000000}"/>
  <bookViews>
    <workbookView xWindow="-108" yWindow="-108" windowWidth="23256" windowHeight="12576" xr2:uid="{E76DD226-43E6-4FF2-A960-553E9EACDDEB}"/>
  </bookViews>
  <sheets>
    <sheet name="origin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E19" i="1"/>
  <c r="E20" i="1"/>
  <c r="E14" i="1"/>
  <c r="E15" i="1"/>
  <c r="E16" i="1"/>
  <c r="E17" i="1"/>
  <c r="E13" i="1"/>
  <c r="E39" i="1"/>
  <c r="D33" i="1"/>
  <c r="D32" i="1"/>
  <c r="D31" i="1"/>
  <c r="E34" i="1" s="1"/>
  <c r="D26" i="1"/>
  <c r="D25" i="1"/>
  <c r="D24" i="1"/>
  <c r="E12" i="1"/>
  <c r="E11" i="1"/>
  <c r="E9" i="1"/>
  <c r="E8" i="1"/>
  <c r="E7" i="1"/>
  <c r="E21" i="1" s="1"/>
  <c r="E27" i="1" l="1"/>
  <c r="E28" i="1" s="1"/>
  <c r="E42" i="1" l="1"/>
  <c r="E43" i="1"/>
  <c r="E44" i="1" s="1"/>
  <c r="E45" i="1" s="1"/>
</calcChain>
</file>

<file path=xl/sharedStrings.xml><?xml version="1.0" encoding="utf-8"?>
<sst xmlns="http://schemas.openxmlformats.org/spreadsheetml/2006/main" count="50" uniqueCount="38">
  <si>
    <t>Task</t>
  </si>
  <si>
    <t>Resource</t>
  </si>
  <si>
    <t>Rate/day</t>
  </si>
  <si>
    <t>Analysis of Cost Planning</t>
  </si>
  <si>
    <t>C1</t>
  </si>
  <si>
    <t>C2</t>
  </si>
  <si>
    <t>Detailed Analysis of the Effectiveness of Project Planning</t>
  </si>
  <si>
    <t>Improvement of Project Planning Processes</t>
  </si>
  <si>
    <t>Detailed Description of Project Planning Metrics</t>
  </si>
  <si>
    <t>Selection of Project Planning Software</t>
  </si>
  <si>
    <t>Meeting with Supplier</t>
  </si>
  <si>
    <t>Discussion of Report with MD</t>
  </si>
  <si>
    <t>Writing of Final PMO Report</t>
  </si>
  <si>
    <t>Presentation of Final PMO Report</t>
  </si>
  <si>
    <t>S1</t>
  </si>
  <si>
    <t>S2</t>
  </si>
  <si>
    <t>SPO</t>
  </si>
  <si>
    <t>OVERHEADS</t>
  </si>
  <si>
    <t>Accomodation</t>
  </si>
  <si>
    <t>Travel</t>
  </si>
  <si>
    <t>Meetings</t>
  </si>
  <si>
    <t>FIXED COST</t>
  </si>
  <si>
    <t>PC hardware</t>
  </si>
  <si>
    <t>Software</t>
  </si>
  <si>
    <t>Miscellaneous</t>
  </si>
  <si>
    <t>Training Cost</t>
  </si>
  <si>
    <t>Management Reserve</t>
  </si>
  <si>
    <t>Duration (days)</t>
  </si>
  <si>
    <t>Contingency 10%</t>
  </si>
  <si>
    <t>Cost Estimate</t>
  </si>
  <si>
    <t>Baseline Cost</t>
  </si>
  <si>
    <t>Project Budget</t>
  </si>
  <si>
    <t>Direct Labour Cost</t>
  </si>
  <si>
    <t>Project Name:</t>
  </si>
  <si>
    <t>TOTAL LABOUR COST</t>
  </si>
  <si>
    <t>OTHER LABOUR COST</t>
  </si>
  <si>
    <t>Start Date:</t>
  </si>
  <si>
    <t>Project Manager: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</si>
</sst>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rgb="FFB1BBCC"/>
      </left>
      <right style="thin">
        <color rgb="FFB1BBCC"/>
      </right>
      <top style="thin">
        <color rgb="FFB1BBCC"/>
      </top>
      <bottom style="thin">
        <color rgb="FFB1BBCC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vertical="center" wrapText="1"/>
    </xf>
    <xf numFmtId="164" fontId="2" fillId="0" borderId="3" xfId="1" applyFont="1" applyBorder="1"/>
    <xf numFmtId="0" fontId="2" fillId="3" borderId="0" xfId="0" applyFont="1" applyFill="1" applyAlignment="1">
      <alignment horizontal="center"/>
    </xf>
    <xf numFmtId="164" fontId="3" fillId="0" borderId="0" xfId="1" applyFont="1"/>
    <xf numFmtId="164" fontId="3" fillId="0" borderId="2" xfId="1" applyFont="1" applyBorder="1"/>
    <xf numFmtId="164" fontId="2" fillId="0" borderId="0" xfId="1" applyFont="1"/>
    <xf numFmtId="164" fontId="2" fillId="0" borderId="2" xfId="1" applyFont="1" applyBorder="1"/>
    <xf numFmtId="0" fontId="3" fillId="0" borderId="0" xfId="0" applyFont="1" applyAlignment="1">
      <alignment horizontal="center"/>
    </xf>
    <xf numFmtId="0" fontId="5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7326D-D466-455D-A342-8BDF3FA3F5C9}">
  <dimension ref="A2:E47"/>
  <sheetViews>
    <sheetView tabSelected="1" zoomScale="60" zoomScaleNormal="60" workbookViewId="0">
      <selection activeCell="E2" sqref="E2"/>
    </sheetView>
  </sheetViews>
  <sheetFormatPr defaultColWidth="25.88671875" defaultRowHeight="21" x14ac:dyDescent="0.4"/>
  <cols>
    <col min="1" max="1" width="46.88671875" style="2" customWidth="1"/>
    <col min="2" max="16384" width="25.88671875" style="2"/>
  </cols>
  <sheetData>
    <row r="2" spans="1:5" ht="23.4" x14ac:dyDescent="0.45">
      <c r="A2" s="11" t="s">
        <v>33</v>
      </c>
    </row>
    <row r="3" spans="1:5" ht="23.4" x14ac:dyDescent="0.45">
      <c r="A3" s="11" t="s">
        <v>37</v>
      </c>
    </row>
    <row r="4" spans="1:5" ht="23.4" x14ac:dyDescent="0.45">
      <c r="A4" s="11" t="s">
        <v>36</v>
      </c>
    </row>
    <row r="6" spans="1:5" x14ac:dyDescent="0.4">
      <c r="A6" s="5" t="s">
        <v>0</v>
      </c>
      <c r="B6" s="5" t="s">
        <v>1</v>
      </c>
      <c r="C6" s="5" t="s">
        <v>27</v>
      </c>
      <c r="D6" s="5" t="s">
        <v>2</v>
      </c>
      <c r="E6" s="5" t="s">
        <v>32</v>
      </c>
    </row>
    <row r="7" spans="1:5" x14ac:dyDescent="0.4">
      <c r="A7" s="3" t="s">
        <v>3</v>
      </c>
      <c r="B7" s="10" t="s">
        <v>4</v>
      </c>
      <c r="C7" s="10">
        <v>20</v>
      </c>
      <c r="D7" s="6">
        <v>1600</v>
      </c>
      <c r="E7" s="6">
        <f>C7*D7</f>
        <v>32000</v>
      </c>
    </row>
    <row r="8" spans="1:5" x14ac:dyDescent="0.4">
      <c r="A8" s="3"/>
      <c r="B8" s="10" t="s">
        <v>5</v>
      </c>
      <c r="C8" s="10">
        <v>20</v>
      </c>
      <c r="D8" s="6">
        <v>1600</v>
      </c>
      <c r="E8" s="6">
        <f>C8*D8</f>
        <v>32000</v>
      </c>
    </row>
    <row r="9" spans="1:5" ht="40.5" customHeight="1" x14ac:dyDescent="0.4">
      <c r="A9" s="3" t="s">
        <v>6</v>
      </c>
      <c r="B9" s="10" t="s">
        <v>4</v>
      </c>
      <c r="C9" s="10">
        <v>5</v>
      </c>
      <c r="D9" s="6">
        <v>1600</v>
      </c>
      <c r="E9" s="6">
        <f t="shared" ref="E9:E20" si="0">C9*D9</f>
        <v>8000</v>
      </c>
    </row>
    <row r="10" spans="1:5" ht="40.5" customHeight="1" x14ac:dyDescent="0.4">
      <c r="A10" s="3"/>
      <c r="B10" s="10" t="s">
        <v>5</v>
      </c>
      <c r="C10" s="10">
        <v>0</v>
      </c>
      <c r="D10" s="6"/>
      <c r="E10" s="6"/>
    </row>
    <row r="11" spans="1:5" ht="42" x14ac:dyDescent="0.4">
      <c r="A11" s="3" t="s">
        <v>7</v>
      </c>
      <c r="B11" s="10" t="s">
        <v>4</v>
      </c>
      <c r="C11" s="10">
        <v>10</v>
      </c>
      <c r="D11" s="6">
        <v>1600</v>
      </c>
      <c r="E11" s="6">
        <f t="shared" si="0"/>
        <v>16000</v>
      </c>
    </row>
    <row r="12" spans="1:5" x14ac:dyDescent="0.4">
      <c r="A12" s="3"/>
      <c r="B12" s="10" t="s">
        <v>5</v>
      </c>
      <c r="C12" s="10">
        <v>15</v>
      </c>
      <c r="D12" s="6">
        <v>1600</v>
      </c>
      <c r="E12" s="6">
        <f t="shared" si="0"/>
        <v>24000</v>
      </c>
    </row>
    <row r="13" spans="1:5" ht="42" x14ac:dyDescent="0.4">
      <c r="A13" s="3" t="s">
        <v>8</v>
      </c>
      <c r="B13" s="10" t="s">
        <v>4</v>
      </c>
      <c r="C13" s="10">
        <v>20</v>
      </c>
      <c r="D13" s="6">
        <v>1600</v>
      </c>
      <c r="E13" s="6">
        <f t="shared" si="0"/>
        <v>32000</v>
      </c>
    </row>
    <row r="14" spans="1:5" ht="42" x14ac:dyDescent="0.4">
      <c r="A14" s="3" t="s">
        <v>9</v>
      </c>
      <c r="B14" s="10" t="s">
        <v>4</v>
      </c>
      <c r="C14" s="10">
        <v>30</v>
      </c>
      <c r="D14" s="6">
        <v>1600</v>
      </c>
      <c r="E14" s="6">
        <f t="shared" si="0"/>
        <v>48000</v>
      </c>
    </row>
    <row r="15" spans="1:5" x14ac:dyDescent="0.4">
      <c r="A15" s="3"/>
      <c r="B15" s="10" t="s">
        <v>5</v>
      </c>
      <c r="C15" s="10">
        <v>20</v>
      </c>
      <c r="D15" s="6">
        <v>1600</v>
      </c>
      <c r="E15" s="6">
        <f t="shared" si="0"/>
        <v>32000</v>
      </c>
    </row>
    <row r="16" spans="1:5" x14ac:dyDescent="0.4">
      <c r="A16" s="3" t="s">
        <v>10</v>
      </c>
      <c r="B16" s="10" t="s">
        <v>4</v>
      </c>
      <c r="C16" s="10">
        <v>0</v>
      </c>
      <c r="D16" s="6">
        <v>1600</v>
      </c>
      <c r="E16" s="6">
        <f t="shared" si="0"/>
        <v>0</v>
      </c>
    </row>
    <row r="17" spans="1:5" x14ac:dyDescent="0.4">
      <c r="A17" s="3"/>
      <c r="B17" s="10" t="s">
        <v>5</v>
      </c>
      <c r="C17" s="10">
        <v>10</v>
      </c>
      <c r="D17" s="6">
        <v>1600</v>
      </c>
      <c r="E17" s="6">
        <f t="shared" si="0"/>
        <v>16000</v>
      </c>
    </row>
    <row r="18" spans="1:5" x14ac:dyDescent="0.4">
      <c r="A18" s="3" t="s">
        <v>11</v>
      </c>
      <c r="B18" s="10" t="s">
        <v>4</v>
      </c>
      <c r="C18" s="10">
        <v>1</v>
      </c>
      <c r="D18" s="6">
        <v>1600</v>
      </c>
      <c r="E18" s="6">
        <f t="shared" si="0"/>
        <v>1600</v>
      </c>
    </row>
    <row r="19" spans="1:5" x14ac:dyDescent="0.4">
      <c r="A19" s="3" t="s">
        <v>12</v>
      </c>
      <c r="B19" s="10" t="s">
        <v>5</v>
      </c>
      <c r="C19" s="10">
        <v>10</v>
      </c>
      <c r="D19" s="6">
        <v>1600</v>
      </c>
      <c r="E19" s="6">
        <f t="shared" si="0"/>
        <v>16000</v>
      </c>
    </row>
    <row r="20" spans="1:5" x14ac:dyDescent="0.4">
      <c r="A20" s="3" t="s">
        <v>13</v>
      </c>
      <c r="B20" s="10" t="s">
        <v>4</v>
      </c>
      <c r="C20" s="10">
        <v>1</v>
      </c>
      <c r="D20" s="6">
        <v>1600</v>
      </c>
      <c r="E20" s="7">
        <f t="shared" si="0"/>
        <v>1600</v>
      </c>
    </row>
    <row r="21" spans="1:5" x14ac:dyDescent="0.4">
      <c r="A21" s="1"/>
      <c r="D21" s="6"/>
      <c r="E21" s="6">
        <f>SUM(E7:E20)</f>
        <v>259200</v>
      </c>
    </row>
    <row r="22" spans="1:5" x14ac:dyDescent="0.4">
      <c r="D22" s="6"/>
      <c r="E22" s="6"/>
    </row>
    <row r="23" spans="1:5" x14ac:dyDescent="0.4">
      <c r="A23" s="1" t="s">
        <v>35</v>
      </c>
      <c r="D23" s="6"/>
      <c r="E23" s="6"/>
    </row>
    <row r="24" spans="1:5" x14ac:dyDescent="0.4">
      <c r="A24" s="2" t="s">
        <v>14</v>
      </c>
      <c r="D24" s="6">
        <f>3250*4</f>
        <v>13000</v>
      </c>
      <c r="E24" s="6"/>
    </row>
    <row r="25" spans="1:5" x14ac:dyDescent="0.4">
      <c r="A25" s="2" t="s">
        <v>15</v>
      </c>
      <c r="D25" s="6">
        <f>3250*4</f>
        <v>13000</v>
      </c>
      <c r="E25" s="6"/>
    </row>
    <row r="26" spans="1:5" x14ac:dyDescent="0.4">
      <c r="A26" s="2" t="s">
        <v>16</v>
      </c>
      <c r="D26" s="7">
        <f>5250*4</f>
        <v>21000</v>
      </c>
      <c r="E26" s="6"/>
    </row>
    <row r="27" spans="1:5" x14ac:dyDescent="0.4">
      <c r="D27" s="6"/>
      <c r="E27" s="7">
        <f>SUM(D24:D26)</f>
        <v>47000</v>
      </c>
    </row>
    <row r="28" spans="1:5" x14ac:dyDescent="0.4">
      <c r="A28" s="1" t="s">
        <v>34</v>
      </c>
      <c r="D28" s="6"/>
      <c r="E28" s="8">
        <f>E21+E27</f>
        <v>306200</v>
      </c>
    </row>
    <row r="29" spans="1:5" x14ac:dyDescent="0.4">
      <c r="A29" s="1"/>
      <c r="D29" s="6"/>
      <c r="E29" s="8"/>
    </row>
    <row r="30" spans="1:5" x14ac:dyDescent="0.4">
      <c r="A30" s="1" t="s">
        <v>17</v>
      </c>
      <c r="D30" s="6"/>
      <c r="E30" s="6"/>
    </row>
    <row r="31" spans="1:5" x14ac:dyDescent="0.4">
      <c r="A31" s="2" t="s">
        <v>18</v>
      </c>
      <c r="D31" s="6">
        <f>650*18</f>
        <v>11700</v>
      </c>
      <c r="E31" s="6"/>
    </row>
    <row r="32" spans="1:5" x14ac:dyDescent="0.4">
      <c r="A32" s="2" t="s">
        <v>19</v>
      </c>
      <c r="D32" s="6">
        <f>80*200</f>
        <v>16000</v>
      </c>
      <c r="E32" s="6"/>
    </row>
    <row r="33" spans="1:5" x14ac:dyDescent="0.4">
      <c r="A33" s="2" t="s">
        <v>20</v>
      </c>
      <c r="D33" s="7">
        <f>10*2500</f>
        <v>25000</v>
      </c>
      <c r="E33" s="6"/>
    </row>
    <row r="34" spans="1:5" x14ac:dyDescent="0.4">
      <c r="D34" s="6"/>
      <c r="E34" s="8">
        <f>SUM(D31:D33)</f>
        <v>52700</v>
      </c>
    </row>
    <row r="35" spans="1:5" x14ac:dyDescent="0.4">
      <c r="A35" s="1" t="s">
        <v>21</v>
      </c>
      <c r="D35" s="6"/>
      <c r="E35" s="6"/>
    </row>
    <row r="36" spans="1:5" x14ac:dyDescent="0.4">
      <c r="A36" s="2" t="s">
        <v>22</v>
      </c>
      <c r="D36" s="6">
        <v>15000</v>
      </c>
      <c r="E36" s="6"/>
    </row>
    <row r="37" spans="1:5" x14ac:dyDescent="0.4">
      <c r="A37" s="2" t="s">
        <v>23</v>
      </c>
      <c r="D37" s="6">
        <v>25000</v>
      </c>
      <c r="E37" s="6"/>
    </row>
    <row r="38" spans="1:5" x14ac:dyDescent="0.4">
      <c r="A38" s="2" t="s">
        <v>24</v>
      </c>
      <c r="D38" s="7">
        <v>8000</v>
      </c>
      <c r="E38" s="6"/>
    </row>
    <row r="39" spans="1:5" x14ac:dyDescent="0.4">
      <c r="D39" s="6"/>
      <c r="E39" s="8">
        <f>SUM(D36:D38)</f>
        <v>48000</v>
      </c>
    </row>
    <row r="40" spans="1:5" x14ac:dyDescent="0.4">
      <c r="D40" s="6"/>
      <c r="E40" s="6"/>
    </row>
    <row r="41" spans="1:5" x14ac:dyDescent="0.4">
      <c r="A41" s="2" t="s">
        <v>25</v>
      </c>
      <c r="D41" s="6"/>
      <c r="E41" s="9">
        <v>50000</v>
      </c>
    </row>
    <row r="42" spans="1:5" x14ac:dyDescent="0.4">
      <c r="A42" s="1" t="s">
        <v>29</v>
      </c>
      <c r="D42" s="6"/>
      <c r="E42" s="8">
        <f>SUM(E21:E41)</f>
        <v>763100</v>
      </c>
    </row>
    <row r="43" spans="1:5" x14ac:dyDescent="0.4">
      <c r="A43" s="2" t="s">
        <v>28</v>
      </c>
      <c r="D43" s="6"/>
      <c r="E43" s="7">
        <f>0.1*E42</f>
        <v>76310</v>
      </c>
    </row>
    <row r="44" spans="1:5" x14ac:dyDescent="0.4">
      <c r="A44" s="1" t="s">
        <v>30</v>
      </c>
      <c r="D44" s="6"/>
      <c r="E44" s="8">
        <f>E42+E43</f>
        <v>839410</v>
      </c>
    </row>
    <row r="45" spans="1:5" x14ac:dyDescent="0.4">
      <c r="A45" s="2" t="s">
        <v>26</v>
      </c>
      <c r="D45" s="6"/>
      <c r="E45" s="6">
        <f>E46-E44</f>
        <v>10590</v>
      </c>
    </row>
    <row r="46" spans="1:5" ht="21.6" thickBot="1" x14ac:dyDescent="0.45">
      <c r="A46" s="1" t="s">
        <v>31</v>
      </c>
      <c r="D46" s="6"/>
      <c r="E46" s="4">
        <v>850000</v>
      </c>
    </row>
    <row r="47" spans="1:5" ht="21.6" thickTop="1" x14ac:dyDescent="0.4">
      <c r="D47" s="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original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Samuel</dc:creator>
  <cp:lastModifiedBy>Andre Samuel</cp:lastModifiedBy>
  <dcterms:created xsi:type="dcterms:W3CDTF">2021-11-08T14:14:40Z</dcterms:created>
  <dcterms:modified xsi:type="dcterms:W3CDTF">2021-11-08T14:56:10Z</dcterms:modified>
</cp:coreProperties>
</file>